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<sst xmlns="http://schemas.openxmlformats.org/spreadsheetml/2006/main" count="295" uniqueCount="221">
  <si>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</si>
  <si>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</si>
  <si>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</si>
  <si>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</si>
  <si>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</si>
  <si>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</si>
  <si>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</si>
  <si>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</si>
  <si>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</si>
  <si>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</si>
  <si>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</si>
  <si>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</si>
  <si>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</si>
  <si>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</si>
  <si>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</si>
  <si>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</si>
  <si>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</si>
  <si>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</si>
  <si>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</si>
  <si>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</si>
  <si>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</si>
  <si>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</si>
  <si>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</si>
  <si>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</si>
  <si>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</si>
  <si>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</si>
  <si>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</si>
  <si>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</si>
  <si>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</si>
  <si>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</si>
  <si>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</si>
  <si>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</si>
  <si>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</si>
  <si>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</si>
  <si>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</si>
  <si>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</si>
  <si>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</si>
  <si>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</si>
  <si>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</si>
  <si>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</si>
  <si>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</si>
  <si>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</si>
  <si>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</si>
  <si>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</si>
  <si>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</si>
  <si>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</si>
  <si>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</si>
  <si>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</si>
  <si>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</si>
  <si>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</si>
  <si>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</si>
  <si>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</si>
  <si>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</si>
  <si>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</si>
  <si>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</si>
  <si>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</si>
  <si>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</si>
  <si>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</si>
  <si>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</si>
  <si>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</si>
  <si>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</si>
  <si>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</si>
  <si>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</si>
  <si>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</si>
  <si>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</si>
  <si>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</si>
  <si>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</si>
  <si>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</si>
  <si>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</si>
  <si>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</si>
  <si>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</si>
  <si>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</si>
  <si>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</si>
  <si>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</si>
  <si>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</si>
  <si>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</si>
  <si>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</si>
  <si>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</si>
  <si>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</si>
  <si>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</si>
  <si>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</si>
  <si>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</si>
  <si>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</si>
  <si>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</si>
  <si>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</si>
  <si>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</si>
  <si>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</si>
  <si>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</si>
  <si>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</si>
  <si>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</si>
  <si>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</si>
  <si>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</si>
  <si>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</si>
  <si>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</si>
  <si>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</si>
  <si>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</si>
  <si>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</si>
  <si>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</si>
  <si>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</si>
  <si>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</si>
  <si>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</si>
  <si>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</si>
  <si>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</si>
  <si>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</si>
  <si>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</si>
  <si>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</si>
  <si>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</si>
  <si>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</si>
  <si>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</si>
  <si>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</si>
  <si>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</si>
  <si>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</si>
  <si>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</si>
  <si>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</si>
  <si>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</si>
  <si>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</si>
  <si>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</si>
  <si>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</si>
  <si>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</si>
  <si>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</si>
  <si>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</si>
  <si>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</si>
  <si>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</si>
  <si>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</si>
  <si>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</si>
  <si>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</si>
  <si>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</si>
  <si>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</si>
  <si>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</si>
  <si>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</si>
  <si>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</si>
  <si>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</si>
  <si>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</si>
  <si>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</si>
  <si>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</si>
  <si>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</si>
  <si>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</si>
  <si>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</si>
  <si>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</si>
  <si>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</si>
  <si>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</si>
  <si>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</si>
  <si>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</si>
  <si>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</si>
  <si>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</si>
  <si>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</si>
  <si>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</si>
  <si>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</si>
  <si>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</si>
  <si>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</si>
  <si>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</si>
  <si>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</si>
  <si>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</si>
  <si>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</si>
  <si>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</si>
  <si>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</si>
  <si>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</si>
  <si>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</si>
  <si>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</si>
  <si>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</si>
  <si>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</si>
  <si>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</si>
  <si>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</si>
  <si>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</si>
  <si>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</si>
  <si>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</si>
  <si>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</si>
  <si>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</si>
  <si>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</si>
  <si>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</si>
  <si>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</si>
  <si>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</si>
  <si>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</si>
  <si>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</si>
  <si>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</si>
  <si>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</si>
  <si>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</si>
  <si>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</si>
  <si>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</si>
  <si>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</si>
  <si>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</si>
  <si>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</si>
  <si>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</si>
  <si>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</si>
  <si>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</si>
  <si>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</si>
  <si>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</si>
  <si>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</si>
  <si>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</si>
  <si>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</si>
  <si>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</si>
  <si>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</si>
  <si>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</si>
  <si>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</si>
  <si>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</si>
  <si>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</si>
  <si>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</si>
  <si>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</si>
  <si>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</si>
  <si>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</si>
  <si>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</si>
  <si>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</si>
  <si>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</si>
  <si>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</si>
  <si>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</si>
  <si>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</si>
  <si>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</si>
  <si>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</si>
  <si>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</si>
  <si>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</si>
  <si>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</si>
  <si>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</si>
  <si>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Млинівський районний суд Рівненської області</t>
  </si>
  <si>
    <t>35100.смт. Млинів.вул. Степана Бандери 7</t>
  </si>
  <si>
    <t>Доручення судів України / іноземних судів</t>
  </si>
  <si>
    <t xml:space="preserve">Розглянуто справ судом присяжних </t>
  </si>
  <si>
    <t>П.В. Феськов</t>
  </si>
  <si>
    <t>М.І. Шевчук</t>
  </si>
  <si>
    <t>(03659)-65407</t>
  </si>
  <si>
    <t>inbox@ml.rv.court.gov.ua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</si>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</sst>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&amp;LFECE93FF&amp;C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144</v>
      </c>
      <c r="F6" s="103">
        <v>74</v>
      </c>
      <c r="G6" s="103"/>
      <c r="H6" s="103">
        <v>85</v>
      </c>
      <c r="I6" s="121" t="s">
        <v>209</v>
      </c>
      <c r="J6" s="103">
        <v>59</v>
      </c>
      <c r="K6" s="84">
        <v>19</v>
      </c>
      <c r="L6" s="91">
        <f>E6-F6</f>
        <v>70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135</v>
      </c>
      <c r="F7" s="103">
        <v>133</v>
      </c>
      <c r="G7" s="103"/>
      <c r="H7" s="103">
        <v>135</v>
      </c>
      <c r="I7" s="103">
        <v>110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38</v>
      </c>
      <c r="F9" s="103">
        <v>33</v>
      </c>
      <c r="G9" s="103"/>
      <c r="H9" s="85">
        <v>34</v>
      </c>
      <c r="I9" s="103">
        <v>30</v>
      </c>
      <c r="J9" s="103">
        <v>4</v>
      </c>
      <c r="K9" s="84"/>
      <c r="L9" s="91">
        <f>E9-F9</f>
        <v>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15</v>
      </c>
      <c r="F12" s="103">
        <v>15</v>
      </c>
      <c r="G12" s="103"/>
      <c r="H12" s="103">
        <v>15</v>
      </c>
      <c r="I12" s="103">
        <v>15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2</v>
      </c>
      <c r="F14" s="106">
        <v>2</v>
      </c>
      <c r="G14" s="106"/>
      <c r="H14" s="106">
        <v>1</v>
      </c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13</v>
      </c>
      <c r="F15" s="106">
        <v>13</v>
      </c>
      <c r="G15" s="106"/>
      <c r="H15" s="106">
        <v>11</v>
      </c>
      <c r="I15" s="106">
        <v>11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347</v>
      </c>
      <c r="F16" s="84">
        <f>SUM(F6:F15)</f>
        <v>270</v>
      </c>
      <c r="G16" s="84">
        <f>SUM(G6:G15)</f>
        <v>0</v>
      </c>
      <c r="H16" s="84">
        <f>SUM(H6:H15)</f>
        <v>281</v>
      </c>
      <c r="I16" s="84">
        <f>SUM(I6:I15)</f>
        <v>166</v>
      </c>
      <c r="J16" s="84">
        <f>SUM(J6:J15)</f>
        <v>66</v>
      </c>
      <c r="K16" s="84">
        <f>SUM(K6:K15)</f>
        <v>19</v>
      </c>
      <c r="L16" s="91">
        <f>E16-F16</f>
        <v>77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13</v>
      </c>
      <c r="F17" s="84">
        <v>11</v>
      </c>
      <c r="G17" s="84"/>
      <c r="H17" s="84">
        <v>13</v>
      </c>
      <c r="I17" s="84">
        <v>9</v>
      </c>
      <c r="J17" s="84"/>
      <c r="K17" s="84"/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</v>
      </c>
      <c r="F18" s="84">
        <v>9</v>
      </c>
      <c r="G18" s="84"/>
      <c r="H18" s="84">
        <v>9</v>
      </c>
      <c r="I18" s="84">
        <v>7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</v>
      </c>
      <c r="F25" s="94">
        <v>13</v>
      </c>
      <c r="G25" s="94"/>
      <c r="H25" s="94">
        <v>13</v>
      </c>
      <c r="I25" s="94">
        <v>7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98</v>
      </c>
      <c r="F26" s="84">
        <v>96</v>
      </c>
      <c r="G26" s="84"/>
      <c r="H26" s="84">
        <v>95</v>
      </c>
      <c r="I26" s="84">
        <v>40</v>
      </c>
      <c r="J26" s="84">
        <v>3</v>
      </c>
      <c r="K26" s="84"/>
      <c r="L26" s="91">
        <f>E26-F26</f>
        <v>2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210</v>
      </c>
      <c r="F28" s="84">
        <v>201</v>
      </c>
      <c r="G28" s="84">
        <v>2</v>
      </c>
      <c r="H28" s="84">
        <v>209</v>
      </c>
      <c r="I28" s="84">
        <v>204</v>
      </c>
      <c r="J28" s="84">
        <v>1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329</v>
      </c>
      <c r="F29" s="84">
        <v>206</v>
      </c>
      <c r="G29" s="84">
        <v>5</v>
      </c>
      <c r="H29" s="84">
        <v>245</v>
      </c>
      <c r="I29" s="84">
        <v>194</v>
      </c>
      <c r="J29" s="84">
        <v>84</v>
      </c>
      <c r="K29" s="84">
        <v>22</v>
      </c>
      <c r="L29" s="91">
        <f>E29-F29</f>
        <v>123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55</v>
      </c>
      <c r="F30" s="84">
        <v>55</v>
      </c>
      <c r="G30" s="84"/>
      <c r="H30" s="84">
        <v>55</v>
      </c>
      <c r="I30" s="84">
        <v>52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57</v>
      </c>
      <c r="F31" s="84">
        <v>52</v>
      </c>
      <c r="G31" s="84"/>
      <c r="H31" s="84">
        <v>54</v>
      </c>
      <c r="I31" s="84">
        <v>31</v>
      </c>
      <c r="J31" s="84">
        <v>3</v>
      </c>
      <c r="K31" s="84"/>
      <c r="L31" s="91">
        <f>E31-F31</f>
        <v>5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27" t="s">
        <v>172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3</v>
      </c>
      <c r="G36" s="84"/>
      <c r="H36" s="84">
        <v>5</v>
      </c>
      <c r="I36" s="84">
        <v>3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</v>
      </c>
      <c r="F37" s="84">
        <v>11</v>
      </c>
      <c r="G37" s="84"/>
      <c r="H37" s="84">
        <v>9</v>
      </c>
      <c r="I37" s="84">
        <v>4</v>
      </c>
      <c r="J37" s="84">
        <v>3</v>
      </c>
      <c r="K37" s="84"/>
      <c r="L37" s="91">
        <f>E37-F37</f>
        <v>1</v>
      </c>
    </row>
    <row r="38" spans="1:12" ht="40.5" customHeight="1">
      <c r="A38" s="168"/>
      <c r="B38" s="127" t="s">
        <v>138</v>
      </c>
      <c r="C38" s="128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516</v>
      </c>
      <c r="F40" s="94">
        <v>382</v>
      </c>
      <c r="G40" s="94">
        <v>5</v>
      </c>
      <c r="H40" s="94">
        <v>422</v>
      </c>
      <c r="I40" s="94">
        <v>276</v>
      </c>
      <c r="J40" s="94">
        <v>94</v>
      </c>
      <c r="K40" s="94">
        <v>22</v>
      </c>
      <c r="L40" s="91">
        <f>E40-F40</f>
        <v>134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701</v>
      </c>
      <c r="F41" s="84">
        <v>645</v>
      </c>
      <c r="G41" s="84"/>
      <c r="H41" s="84">
        <v>645</v>
      </c>
      <c r="I41" s="121" t="s">
        <v>209</v>
      </c>
      <c r="J41" s="84">
        <v>56</v>
      </c>
      <c r="K41" s="84"/>
      <c r="L41" s="91">
        <f>E41-F41</f>
        <v>56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/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707</v>
      </c>
      <c r="F45" s="84">
        <f aca="true" t="shared" si="0" ref="F45:K45">F41+F43+F44</f>
        <v>651</v>
      </c>
      <c r="G45" s="84">
        <f t="shared" si="0"/>
        <v>0</v>
      </c>
      <c r="H45" s="84">
        <f t="shared" si="0"/>
        <v>651</v>
      </c>
      <c r="I45" s="84">
        <f>I43+I44</f>
        <v>4</v>
      </c>
      <c r="J45" s="84">
        <f t="shared" si="0"/>
        <v>56</v>
      </c>
      <c r="K45" s="84">
        <f t="shared" si="0"/>
        <v>0</v>
      </c>
      <c r="L45" s="91">
        <f>E45-F45</f>
        <v>56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1584</v>
      </c>
      <c r="F46" s="84">
        <f t="shared" si="1"/>
        <v>1316</v>
      </c>
      <c r="G46" s="84">
        <f t="shared" si="1"/>
        <v>5</v>
      </c>
      <c r="H46" s="84">
        <f t="shared" si="1"/>
        <v>1367</v>
      </c>
      <c r="I46" s="84">
        <f t="shared" si="1"/>
        <v>453</v>
      </c>
      <c r="J46" s="84">
        <f t="shared" si="1"/>
        <v>217</v>
      </c>
      <c r="K46" s="84">
        <f t="shared" si="1"/>
        <v>41</v>
      </c>
      <c r="L46" s="91">
        <f>E46-F46</f>
        <v>268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&amp;LFECE93FF&amp;C&amp;R2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298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&amp;LFECE93FF&amp;C&amp;R3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238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8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140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358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158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11871796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2582072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101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1108</v>
      </c>
      <c r="F58" s="109">
        <f>F59+F62+F63+F64</f>
        <v>225</v>
      </c>
      <c r="G58" s="109">
        <f>G59+G62+G63+G64</f>
        <v>19</v>
      </c>
      <c r="H58" s="109">
        <f>H59+H62+H63+H64</f>
        <v>7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235</v>
      </c>
      <c r="F59" s="94">
        <v>31</v>
      </c>
      <c r="G59" s="94">
        <v>5</v>
      </c>
      <c r="H59" s="94">
        <v>6</v>
      </c>
      <c r="I59" s="94">
        <v>4</v>
      </c>
    </row>
    <row r="60" spans="1:9" ht="13.5" customHeight="1">
      <c r="A60" s="328" t="s">
        <v>202</v>
      </c>
      <c r="B60" s="329"/>
      <c r="C60" s="329"/>
      <c r="D60" s="330"/>
      <c r="E60" s="86">
        <v>43</v>
      </c>
      <c r="F60" s="86">
        <v>27</v>
      </c>
      <c r="G60" s="86">
        <v>5</v>
      </c>
      <c r="H60" s="86">
        <v>6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135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273</v>
      </c>
      <c r="F63" s="84">
        <v>133</v>
      </c>
      <c r="G63" s="84">
        <v>11</v>
      </c>
      <c r="H63" s="84">
        <v>1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592</v>
      </c>
      <c r="F64" s="84">
        <v>56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1250</v>
      </c>
      <c r="G68" s="115">
        <v>5523664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376</v>
      </c>
      <c r="G69" s="117">
        <v>3169281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874</v>
      </c>
      <c r="G70" s="117">
        <v>2354383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551</v>
      </c>
      <c r="G71" s="115">
        <v>425510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1240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&amp;LFECE93FF&amp;C&amp;R4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18.89400921658986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28.78787878787879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23.404255319148938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103.87537993920972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341.75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396</v>
      </c>
    </row>
    <row r="11" spans="1:4" ht="16.5" customHeight="1">
      <c r="A11" s="215" t="s">
        <v>62</v>
      </c>
      <c r="B11" s="217"/>
      <c r="C11" s="10">
        <v>9</v>
      </c>
      <c r="D11" s="84">
        <v>69</v>
      </c>
    </row>
    <row r="12" spans="1:4" ht="16.5" customHeight="1">
      <c r="A12" s="331" t="s">
        <v>103</v>
      </c>
      <c r="B12" s="331"/>
      <c r="C12" s="10">
        <v>10</v>
      </c>
      <c r="D12" s="84">
        <v>86</v>
      </c>
    </row>
    <row r="13" spans="1:4" ht="16.5" customHeight="1">
      <c r="A13" s="328" t="s">
        <v>202</v>
      </c>
      <c r="B13" s="330"/>
      <c r="C13" s="10">
        <v>11</v>
      </c>
      <c r="D13" s="94">
        <v>267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112</v>
      </c>
    </row>
    <row r="16" spans="1:4" ht="16.5" customHeight="1">
      <c r="A16" s="331" t="s">
        <v>104</v>
      </c>
      <c r="B16" s="331"/>
      <c r="C16" s="10">
        <v>14</v>
      </c>
      <c r="D16" s="84">
        <v>103</v>
      </c>
    </row>
    <row r="17" spans="1:5" ht="16.5" customHeight="1">
      <c r="A17" s="331" t="s">
        <v>108</v>
      </c>
      <c r="B17" s="331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&amp;LFECE93FF&amp;C&amp;R5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2023-01-25T13:54:34Z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FECE93FF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